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5" activeTab="0"/>
  </bookViews>
  <sheets>
    <sheet name="Январь  2021" sheetId="1" r:id="rId1"/>
  </sheets>
  <definedNames>
    <definedName name="_xlnm.Print_Area" localSheetId="0">'Январь  2021'!$A$1:$L$12</definedName>
  </definedNames>
  <calcPr fullCalcOnLoad="1"/>
</workbook>
</file>

<file path=xl/sharedStrings.xml><?xml version="1.0" encoding="utf-8"?>
<sst xmlns="http://schemas.openxmlformats.org/spreadsheetml/2006/main" count="24" uniqueCount="18">
  <si>
    <t>№</t>
  </si>
  <si>
    <t>ВН</t>
  </si>
  <si>
    <t>СН1</t>
  </si>
  <si>
    <t>СН2</t>
  </si>
  <si>
    <t>НН</t>
  </si>
  <si>
    <t>Наименование сетевой организации</t>
  </si>
  <si>
    <t xml:space="preserve">Наменование тарифной группы </t>
  </si>
  <si>
    <t>Мощность (МВт)</t>
  </si>
  <si>
    <t>Всего</t>
  </si>
  <si>
    <t>Прочие</t>
  </si>
  <si>
    <t>Волгоградская область</t>
  </si>
  <si>
    <t xml:space="preserve"> ООО "Волжский энергосбыт"</t>
  </si>
  <si>
    <t xml:space="preserve">ИТОГО </t>
  </si>
  <si>
    <t>Филиал ПАО "Россети Юг"-"Волгоградэнерго"</t>
  </si>
  <si>
    <t>АО "Волгоградоблэлектро"</t>
  </si>
  <si>
    <t>Полезный отпуск по уровням напряжения (кВтч)</t>
  </si>
  <si>
    <t>Полезный отпуск всего (кВтч)</t>
  </si>
  <si>
    <t>Информация об объеме фактического полезного отпуска электроэнергии и мощности по тарифным группам 
в разрезе территориальных сетевых организаций по уровням напряжения в декабре 2022 г.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</si>
</sst>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"/>
    <numFmt numFmtId="189" formatCode="0.00000"/>
    <numFmt numFmtId="190" formatCode="0.0000"/>
    <numFmt numFmtId="191" formatCode="#,##0_ ;\-#,##0\ "/>
    <numFmt numFmtId="192" formatCode="0.0"/>
    <numFmt numFmtId="193" formatCode="[$-1010419]#,##0;\-#,##0"/>
    <numFmt numFmtId="194" formatCode="_-* #,##0_р_._-;\-* #,##0_р_._-;_-* &quot;-&quot;??_р_._-;_-@_-"/>
    <numFmt numFmtId="195" formatCode="_-* #,##0.000_р_._-;\-* #,##0.000_р_._-;_-* &quot;-&quot;??_р_._-;_-@_-"/>
    <numFmt numFmtId="196" formatCode="_-* #,##0.0_р_._-;\-* #,##0.0_р_._-;_-* &quot;-&quot;??_р_._-;_-@_-"/>
    <numFmt numFmtId="197" formatCode="0.00000000"/>
    <numFmt numFmtId="198" formatCode="0.0000000"/>
    <numFmt numFmtId="199" formatCode="0.000000"/>
    <numFmt numFmtId="200" formatCode="#,##0_р_."/>
    <numFmt numFmtId="201" formatCode="[$-10419]#,##0;\-#,##0"/>
    <numFmt numFmtId="202" formatCode="[$-10419]#,##0.0;\-#,##0.0"/>
    <numFmt numFmtId="203" formatCode="[$-10419]#,##0.000;\-#,##0.000"/>
    <numFmt numFmtId="204" formatCode="[$-10419]#,##0.00;\-#,##0.00"/>
    <numFmt numFmtId="205" formatCode="0.0%"/>
    <numFmt numFmtId="206" formatCode="_-* #,##0.0000_р_._-;\-* #,##0.0000_р_._-;_-* &quot;-&quot;??_р_._-;_-@_-"/>
    <numFmt numFmtId="207" formatCode="_-* #,##0.00000_р_._-;\-* #,##0.00000_р_._-;_-* &quot;-&quot;??_р_._-;_-@_-"/>
    <numFmt numFmtId="208" formatCode="_-* #,##0.0000\ _₽_-;\-* #,##0.0000\ _₽_-;_-* &quot;-&quot;??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206" fontId="43" fillId="0" borderId="0" xfId="71" applyNumberFormat="1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vertical="center"/>
    </xf>
    <xf numFmtId="0" fontId="45" fillId="33" borderId="12" xfId="0" applyFont="1" applyFill="1" applyBorder="1" applyAlignment="1">
      <alignment vertical="center"/>
    </xf>
    <xf numFmtId="0" fontId="44" fillId="33" borderId="0" xfId="0" applyFont="1" applyFill="1" applyAlignment="1">
      <alignment/>
    </xf>
    <xf numFmtId="0" fontId="44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vertical="center"/>
    </xf>
    <xf numFmtId="0" fontId="44" fillId="0" borderId="15" xfId="0" applyFont="1" applyFill="1" applyBorder="1" applyAlignment="1">
      <alignment vertical="center"/>
    </xf>
    <xf numFmtId="0" fontId="45" fillId="0" borderId="16" xfId="0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vertical="center" wrapText="1"/>
    </xf>
    <xf numFmtId="188" fontId="45" fillId="33" borderId="20" xfId="0" applyNumberFormat="1" applyFont="1" applyFill="1" applyBorder="1" applyAlignment="1">
      <alignment vertical="center"/>
    </xf>
    <xf numFmtId="188" fontId="45" fillId="33" borderId="21" xfId="0" applyNumberFormat="1" applyFont="1" applyFill="1" applyBorder="1" applyAlignment="1">
      <alignment vertical="center"/>
    </xf>
    <xf numFmtId="188" fontId="45" fillId="33" borderId="11" xfId="0" applyNumberFormat="1" applyFont="1" applyFill="1" applyBorder="1" applyAlignment="1">
      <alignment vertical="center"/>
    </xf>
    <xf numFmtId="188" fontId="44" fillId="0" borderId="22" xfId="0" applyNumberFormat="1" applyFont="1" applyFill="1" applyBorder="1" applyAlignment="1">
      <alignment vertical="center"/>
    </xf>
    <xf numFmtId="188" fontId="44" fillId="0" borderId="23" xfId="0" applyNumberFormat="1" applyFont="1" applyFill="1" applyBorder="1" applyAlignment="1">
      <alignment vertical="center"/>
    </xf>
    <xf numFmtId="188" fontId="44" fillId="0" borderId="14" xfId="0" applyNumberFormat="1" applyFont="1" applyFill="1" applyBorder="1" applyAlignment="1">
      <alignment vertical="center"/>
    </xf>
    <xf numFmtId="188" fontId="45" fillId="0" borderId="24" xfId="0" applyNumberFormat="1" applyFont="1" applyFill="1" applyBorder="1" applyAlignment="1">
      <alignment vertical="center"/>
    </xf>
    <xf numFmtId="188" fontId="45" fillId="0" borderId="25" xfId="0" applyNumberFormat="1" applyFont="1" applyFill="1" applyBorder="1" applyAlignment="1">
      <alignment vertical="center"/>
    </xf>
    <xf numFmtId="188" fontId="45" fillId="0" borderId="26" xfId="0" applyNumberFormat="1" applyFont="1" applyFill="1" applyBorder="1" applyAlignment="1">
      <alignment vertical="center"/>
    </xf>
    <xf numFmtId="1" fontId="45" fillId="33" borderId="12" xfId="71" applyNumberFormat="1" applyFont="1" applyFill="1" applyBorder="1" applyAlignment="1">
      <alignment vertical="center"/>
    </xf>
    <xf numFmtId="1" fontId="45" fillId="33" borderId="20" xfId="0" applyNumberFormat="1" applyFont="1" applyFill="1" applyBorder="1" applyAlignment="1">
      <alignment vertical="center"/>
    </xf>
    <xf numFmtId="1" fontId="45" fillId="33" borderId="21" xfId="0" applyNumberFormat="1" applyFont="1" applyFill="1" applyBorder="1" applyAlignment="1">
      <alignment vertical="center"/>
    </xf>
    <xf numFmtId="1" fontId="45" fillId="33" borderId="11" xfId="0" applyNumberFormat="1" applyFont="1" applyFill="1" applyBorder="1" applyAlignment="1">
      <alignment vertical="center"/>
    </xf>
    <xf numFmtId="1" fontId="44" fillId="0" borderId="15" xfId="71" applyNumberFormat="1" applyFont="1" applyFill="1" applyBorder="1" applyAlignment="1">
      <alignment vertical="center"/>
    </xf>
    <xf numFmtId="1" fontId="44" fillId="0" borderId="22" xfId="0" applyNumberFormat="1" applyFont="1" applyFill="1" applyBorder="1" applyAlignment="1">
      <alignment vertical="center"/>
    </xf>
    <xf numFmtId="1" fontId="44" fillId="0" borderId="23" xfId="0" applyNumberFormat="1" applyFont="1" applyFill="1" applyBorder="1" applyAlignment="1">
      <alignment vertical="center"/>
    </xf>
    <xf numFmtId="1" fontId="44" fillId="0" borderId="14" xfId="0" applyNumberFormat="1" applyFont="1" applyFill="1" applyBorder="1" applyAlignment="1">
      <alignment vertical="center"/>
    </xf>
    <xf numFmtId="1" fontId="45" fillId="0" borderId="16" xfId="71" applyNumberFormat="1" applyFont="1" applyFill="1" applyBorder="1" applyAlignment="1">
      <alignment vertical="center"/>
    </xf>
    <xf numFmtId="1" fontId="45" fillId="0" borderId="2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27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center" vertical="center"/>
    </xf>
    <xf numFmtId="0" fontId="45" fillId="0" borderId="3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206" fontId="8" fillId="0" borderId="12" xfId="71" applyNumberFormat="1" applyFont="1" applyFill="1" applyBorder="1" applyAlignment="1">
      <alignment horizontal="center" vertical="center" wrapText="1"/>
    </xf>
    <xf numFmtId="206" fontId="8" fillId="0" borderId="33" xfId="71" applyNumberFormat="1" applyFont="1" applyFill="1" applyBorder="1" applyAlignment="1">
      <alignment horizontal="center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12" xfId="55"/>
    <cellStyle name="Обычный 2 2" xfId="56"/>
    <cellStyle name="Обычный 3" xfId="57"/>
    <cellStyle name="Обычный 33" xfId="58"/>
    <cellStyle name="Обычный 4" xfId="59"/>
    <cellStyle name="Обычный 5" xfId="60"/>
    <cellStyle name="Обычный 81" xfId="61"/>
    <cellStyle name="Обычный 89" xfId="62"/>
    <cellStyle name="Обычный 9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view="pageBreakPreview" zoomScale="85" zoomScaleNormal="85" zoomScaleSheetLayoutView="85" zoomScalePageLayoutView="0" workbookViewId="0" topLeftCell="A1">
      <selection activeCell="H16" sqref="H16"/>
    </sheetView>
  </sheetViews>
  <sheetFormatPr defaultColWidth="9.140625" defaultRowHeight="15"/>
  <cols>
    <col min="1" max="1" width="3.8515625" style="2" bestFit="1" customWidth="1"/>
    <col min="2" max="2" width="54.140625" style="1" customWidth="1"/>
    <col min="3" max="3" width="13.140625" style="1" customWidth="1"/>
    <col min="4" max="4" width="15.8515625" style="3" customWidth="1"/>
    <col min="5" max="12" width="15.7109375" style="1" customWidth="1"/>
    <col min="13" max="16384" width="9.140625" style="1" customWidth="1"/>
  </cols>
  <sheetData>
    <row r="1" spans="1:12" s="5" customFormat="1" ht="12.75" customHeight="1">
      <c r="A1" s="37" t="s">
        <v>11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5" customFormat="1" ht="18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5" customFormat="1" ht="32.25" customHeight="1">
      <c r="A3" s="37" t="s">
        <v>17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s="5" customFormat="1" ht="19.5" thickBot="1">
      <c r="A4" s="4"/>
      <c r="B4" s="4"/>
      <c r="C4" s="37"/>
      <c r="D4" s="37"/>
      <c r="E4" s="37"/>
      <c r="F4" s="37"/>
      <c r="G4" s="37"/>
      <c r="H4" s="37"/>
      <c r="I4" s="37"/>
      <c r="J4" s="4"/>
      <c r="K4" s="4"/>
      <c r="L4" s="4"/>
    </row>
    <row r="5" spans="1:12" s="5" customFormat="1" ht="36" customHeight="1">
      <c r="A5" s="46" t="s">
        <v>0</v>
      </c>
      <c r="B5" s="48" t="s">
        <v>5</v>
      </c>
      <c r="C5" s="53" t="s">
        <v>6</v>
      </c>
      <c r="D5" s="55" t="s">
        <v>16</v>
      </c>
      <c r="E5" s="41" t="s">
        <v>15</v>
      </c>
      <c r="F5" s="41"/>
      <c r="G5" s="41"/>
      <c r="H5" s="42"/>
      <c r="I5" s="38" t="s">
        <v>7</v>
      </c>
      <c r="J5" s="39"/>
      <c r="K5" s="39"/>
      <c r="L5" s="40"/>
    </row>
    <row r="6" spans="1:12" s="5" customFormat="1" ht="36" customHeight="1" thickBot="1">
      <c r="A6" s="47"/>
      <c r="B6" s="49"/>
      <c r="C6" s="54"/>
      <c r="D6" s="56"/>
      <c r="E6" s="15" t="s">
        <v>1</v>
      </c>
      <c r="F6" s="16" t="s">
        <v>2</v>
      </c>
      <c r="G6" s="16" t="s">
        <v>3</v>
      </c>
      <c r="H6" s="17" t="s">
        <v>4</v>
      </c>
      <c r="I6" s="15" t="s">
        <v>1</v>
      </c>
      <c r="J6" s="16" t="s">
        <v>2</v>
      </c>
      <c r="K6" s="16" t="s">
        <v>3</v>
      </c>
      <c r="L6" s="17" t="s">
        <v>4</v>
      </c>
    </row>
    <row r="7" spans="1:12" s="6" customFormat="1" ht="19.5" thickBot="1">
      <c r="A7" s="50" t="s">
        <v>10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2"/>
    </row>
    <row r="8" spans="1:12" s="10" customFormat="1" ht="24.75" customHeight="1">
      <c r="A8" s="7">
        <v>1</v>
      </c>
      <c r="B8" s="8" t="s">
        <v>13</v>
      </c>
      <c r="C8" s="9" t="s">
        <v>8</v>
      </c>
      <c r="D8" s="27">
        <f aca="true" t="shared" si="0" ref="D8:L8">D9</f>
        <v>1920307</v>
      </c>
      <c r="E8" s="28">
        <f t="shared" si="0"/>
        <v>1008542</v>
      </c>
      <c r="F8" s="29">
        <f t="shared" si="0"/>
        <v>537048</v>
      </c>
      <c r="G8" s="29">
        <f t="shared" si="0"/>
        <v>374717</v>
      </c>
      <c r="H8" s="30">
        <f t="shared" si="0"/>
        <v>0</v>
      </c>
      <c r="I8" s="18">
        <f t="shared" si="0"/>
        <v>1.6749999999999998</v>
      </c>
      <c r="J8" s="19">
        <f t="shared" si="0"/>
        <v>0.755</v>
      </c>
      <c r="K8" s="19">
        <f t="shared" si="0"/>
        <v>0.43000000000000005</v>
      </c>
      <c r="L8" s="20">
        <f t="shared" si="0"/>
        <v>0</v>
      </c>
    </row>
    <row r="9" spans="1:12" s="6" customFormat="1" ht="24.75" customHeight="1" thickBot="1">
      <c r="A9" s="11"/>
      <c r="B9" s="12"/>
      <c r="C9" s="13" t="s">
        <v>9</v>
      </c>
      <c r="D9" s="31">
        <f>E9+F9+G9+H9</f>
        <v>1920307</v>
      </c>
      <c r="E9" s="32">
        <f>1001274+7268</f>
        <v>1008542</v>
      </c>
      <c r="F9" s="33">
        <v>537048</v>
      </c>
      <c r="G9" s="33">
        <v>374717</v>
      </c>
      <c r="H9" s="34">
        <v>0</v>
      </c>
      <c r="I9" s="21">
        <f>0.163+1.501+0.011</f>
        <v>1.6749999999999998</v>
      </c>
      <c r="J9" s="22">
        <f>0.51+0.245</f>
        <v>0.755</v>
      </c>
      <c r="K9" s="22">
        <f>0.274+0.156</f>
        <v>0.43000000000000005</v>
      </c>
      <c r="L9" s="23">
        <v>0</v>
      </c>
    </row>
    <row r="10" spans="1:12" s="10" customFormat="1" ht="24.75" customHeight="1">
      <c r="A10" s="7">
        <v>2</v>
      </c>
      <c r="B10" s="8" t="s">
        <v>14</v>
      </c>
      <c r="C10" s="9" t="s">
        <v>8</v>
      </c>
      <c r="D10" s="27">
        <f aca="true" t="shared" si="1" ref="D10:L10">D11</f>
        <v>1479460</v>
      </c>
      <c r="E10" s="28">
        <f t="shared" si="1"/>
        <v>0</v>
      </c>
      <c r="F10" s="29">
        <f t="shared" si="1"/>
        <v>0</v>
      </c>
      <c r="G10" s="29">
        <f t="shared" si="1"/>
        <v>1357417</v>
      </c>
      <c r="H10" s="30">
        <f t="shared" si="1"/>
        <v>122043</v>
      </c>
      <c r="I10" s="18">
        <f t="shared" si="1"/>
        <v>0</v>
      </c>
      <c r="J10" s="19">
        <f t="shared" si="1"/>
        <v>0</v>
      </c>
      <c r="K10" s="19">
        <f t="shared" si="1"/>
        <v>1.807</v>
      </c>
      <c r="L10" s="20">
        <f t="shared" si="1"/>
        <v>0.163</v>
      </c>
    </row>
    <row r="11" spans="1:12" s="6" customFormat="1" ht="24.75" customHeight="1" thickBot="1">
      <c r="A11" s="11"/>
      <c r="B11" s="12"/>
      <c r="C11" s="13" t="s">
        <v>9</v>
      </c>
      <c r="D11" s="31">
        <f>E11+F11+G11+H11</f>
        <v>1479460</v>
      </c>
      <c r="E11" s="32">
        <v>0</v>
      </c>
      <c r="F11" s="33">
        <v>0</v>
      </c>
      <c r="G11" s="33">
        <v>1357417</v>
      </c>
      <c r="H11" s="34">
        <v>122043</v>
      </c>
      <c r="I11" s="21">
        <v>0</v>
      </c>
      <c r="J11" s="22">
        <v>0</v>
      </c>
      <c r="K11" s="22">
        <f>0.821+0.986</f>
        <v>1.807</v>
      </c>
      <c r="L11" s="23">
        <v>0.163</v>
      </c>
    </row>
    <row r="12" spans="1:12" s="6" customFormat="1" ht="25.5" customHeight="1" thickBot="1">
      <c r="A12" s="43" t="s">
        <v>12</v>
      </c>
      <c r="B12" s="44"/>
      <c r="C12" s="14"/>
      <c r="D12" s="35">
        <f>D8+D10</f>
        <v>3399767</v>
      </c>
      <c r="E12" s="36">
        <f>E10+E8</f>
        <v>1008542</v>
      </c>
      <c r="F12" s="36">
        <f aca="true" t="shared" si="2" ref="F12:L12">F8+F10</f>
        <v>537048</v>
      </c>
      <c r="G12" s="36">
        <f t="shared" si="2"/>
        <v>1732134</v>
      </c>
      <c r="H12" s="36">
        <f t="shared" si="2"/>
        <v>122043</v>
      </c>
      <c r="I12" s="24">
        <f t="shared" si="2"/>
        <v>1.6749999999999998</v>
      </c>
      <c r="J12" s="25">
        <f t="shared" si="2"/>
        <v>0.755</v>
      </c>
      <c r="K12" s="25">
        <f t="shared" si="2"/>
        <v>2.237</v>
      </c>
      <c r="L12" s="26">
        <f t="shared" si="2"/>
        <v>0.163</v>
      </c>
    </row>
  </sheetData>
  <sheetProtection/>
  <mergeCells count="12">
    <mergeCell ref="C5:C6"/>
    <mergeCell ref="D5:D6"/>
    <mergeCell ref="A1:L1"/>
    <mergeCell ref="I5:L5"/>
    <mergeCell ref="E5:H5"/>
    <mergeCell ref="A12:B12"/>
    <mergeCell ref="A2:L2"/>
    <mergeCell ref="A3:L3"/>
    <mergeCell ref="C4:I4"/>
    <mergeCell ref="A5:A6"/>
    <mergeCell ref="B5:B6"/>
    <mergeCell ref="A7:L7"/>
  </mergeCells>
  <printOptions/>
  <pageMargins left="0.5905511811023623" right="0.7086614173228347" top="0.1968503937007874" bottom="0.1968503937007874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sizeva</dc:creator>
  <cp:keywords/>
  <dc:description/>
  <cp:lastModifiedBy>Пользователь</cp:lastModifiedBy>
  <cp:lastPrinted>2019-08-09T12:56:13Z</cp:lastPrinted>
  <dcterms:created xsi:type="dcterms:W3CDTF">2010-12-08T08:14:52Z</dcterms:created>
  <dcterms:modified xsi:type="dcterms:W3CDTF">2023-03-22T12:15:28Z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