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<sst xmlns="http://schemas.openxmlformats.org/spreadsheetml/2006/main" count="24" uniqueCount="18">
  <si>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</si>
  <si>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</si>
  <si>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</si>
  <si>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</si>
  <si>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</si>
  <si>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</si>
  <si>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</si>
  <si>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</si>
  <si>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</si>
  <si>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</si>
  <si>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</si>
  <si>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</si>
  <si>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</si>
  <si>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</si>
  <si>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</si>
  <si>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апреле 2021г.</t>
  </si>
  <si>
    <t>Полезный отпуск по уровням напряжения (кВтч)</t>
  </si>
  <si>
    <t>Полезный отпуск всего (кВтч)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</si>
</sst>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E18" sqref="E18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5" customFormat="1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ht="32.2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5" customFormat="1" ht="19.5" thickBot="1">
      <c r="A4" s="4"/>
      <c r="B4" s="4"/>
      <c r="C4" s="36"/>
      <c r="D4" s="36"/>
      <c r="E4" s="36"/>
      <c r="F4" s="36"/>
      <c r="G4" s="36"/>
      <c r="H4" s="36"/>
      <c r="I4" s="36"/>
      <c r="J4" s="4"/>
      <c r="K4" s="4"/>
      <c r="L4" s="4"/>
    </row>
    <row r="5" spans="1:12" s="5" customFormat="1" ht="36" customHeight="1">
      <c r="A5" s="45" t="s">
        <v>0</v>
      </c>
      <c r="B5" s="27" t="s">
        <v>5</v>
      </c>
      <c r="C5" s="32" t="s">
        <v>6</v>
      </c>
      <c r="D5" s="34" t="s">
        <v>17</v>
      </c>
      <c r="E5" s="40" t="s">
        <v>16</v>
      </c>
      <c r="F5" s="40"/>
      <c r="G5" s="40"/>
      <c r="H5" s="41"/>
      <c r="I5" s="37" t="s">
        <v>7</v>
      </c>
      <c r="J5" s="38"/>
      <c r="K5" s="38"/>
      <c r="L5" s="39"/>
    </row>
    <row r="6" spans="1:12" s="5" customFormat="1" ht="36" customHeight="1" thickBot="1">
      <c r="A6" s="46"/>
      <c r="B6" s="28"/>
      <c r="C6" s="33"/>
      <c r="D6" s="3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29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47">
        <f aca="true" t="shared" si="0" ref="D8:L8">D9</f>
        <v>2252674</v>
      </c>
      <c r="E8" s="48">
        <f t="shared" si="0"/>
        <v>1432688</v>
      </c>
      <c r="F8" s="49">
        <f t="shared" si="0"/>
        <v>412164</v>
      </c>
      <c r="G8" s="49">
        <f t="shared" si="0"/>
        <v>407817</v>
      </c>
      <c r="H8" s="50">
        <f t="shared" si="0"/>
        <v>5</v>
      </c>
      <c r="I8" s="18">
        <f t="shared" si="0"/>
        <v>2.213</v>
      </c>
      <c r="J8" s="19">
        <f t="shared" si="0"/>
        <v>0.604</v>
      </c>
      <c r="K8" s="19">
        <f t="shared" si="0"/>
        <v>0.386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51">
        <f>E9+F9+G9+H9</f>
        <v>2252674</v>
      </c>
      <c r="E9" s="52">
        <f>1429846+2842</f>
        <v>1432688</v>
      </c>
      <c r="F9" s="53">
        <v>412164</v>
      </c>
      <c r="G9" s="53">
        <v>407817</v>
      </c>
      <c r="H9" s="54">
        <v>5</v>
      </c>
      <c r="I9" s="21">
        <f>0.003+0.172+0.133+1.555+0.35</f>
        <v>2.213</v>
      </c>
      <c r="J9" s="22">
        <f>0.453+0.151</f>
        <v>0.604</v>
      </c>
      <c r="K9" s="22">
        <f>0.2+0.186</f>
        <v>0.386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47">
        <f aca="true" t="shared" si="1" ref="D10:L10">D11</f>
        <v>1136703</v>
      </c>
      <c r="E10" s="48">
        <f t="shared" si="1"/>
        <v>0</v>
      </c>
      <c r="F10" s="49">
        <f t="shared" si="1"/>
        <v>0</v>
      </c>
      <c r="G10" s="49">
        <f t="shared" si="1"/>
        <v>84087</v>
      </c>
      <c r="H10" s="50">
        <f t="shared" si="1"/>
        <v>1052616</v>
      </c>
      <c r="I10" s="18">
        <f t="shared" si="1"/>
        <v>0</v>
      </c>
      <c r="J10" s="19">
        <f t="shared" si="1"/>
        <v>0</v>
      </c>
      <c r="K10" s="19">
        <f t="shared" si="1"/>
        <v>1.475</v>
      </c>
      <c r="L10" s="20">
        <f t="shared" si="1"/>
        <v>0.103</v>
      </c>
    </row>
    <row r="11" spans="1:12" s="6" customFormat="1" ht="24.75" customHeight="1" thickBot="1">
      <c r="A11" s="11"/>
      <c r="B11" s="12"/>
      <c r="C11" s="13" t="s">
        <v>9</v>
      </c>
      <c r="D11" s="51">
        <f>E11+F11+G11+H11</f>
        <v>1136703</v>
      </c>
      <c r="E11" s="52">
        <v>0</v>
      </c>
      <c r="F11" s="53">
        <v>0</v>
      </c>
      <c r="G11" s="53">
        <f>9806+74281</f>
        <v>84087</v>
      </c>
      <c r="H11" s="54">
        <f>4547+447356+600713</f>
        <v>1052616</v>
      </c>
      <c r="I11" s="21">
        <v>0</v>
      </c>
      <c r="J11" s="22">
        <v>0</v>
      </c>
      <c r="K11" s="22">
        <f>0.834+0.641</f>
        <v>1.475</v>
      </c>
      <c r="L11" s="23">
        <v>0.103</v>
      </c>
    </row>
    <row r="12" spans="1:12" s="6" customFormat="1" ht="25.5" customHeight="1" thickBot="1">
      <c r="A12" s="42" t="s">
        <v>12</v>
      </c>
      <c r="B12" s="43"/>
      <c r="C12" s="14"/>
      <c r="D12" s="55">
        <f>D8+D10</f>
        <v>3389377</v>
      </c>
      <c r="E12" s="56">
        <f>E10+E8</f>
        <v>1432688</v>
      </c>
      <c r="F12" s="56">
        <f aca="true" t="shared" si="2" ref="F12:L12">F8+F10</f>
        <v>412164</v>
      </c>
      <c r="G12" s="56">
        <f t="shared" si="2"/>
        <v>491904</v>
      </c>
      <c r="H12" s="56">
        <f t="shared" si="2"/>
        <v>1052621</v>
      </c>
      <c r="I12" s="24">
        <f t="shared" si="2"/>
        <v>2.213</v>
      </c>
      <c r="J12" s="25">
        <f t="shared" si="2"/>
        <v>0.604</v>
      </c>
      <c r="K12" s="25">
        <f t="shared" si="2"/>
        <v>1.8610000000000002</v>
      </c>
      <c r="L12" s="26">
        <f t="shared" si="2"/>
        <v>0.103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2022-03-17T07:00:46Z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